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4" i="1" l="1"/>
  <c r="D54" i="1"/>
  <c r="C54" i="1"/>
  <c r="B48" i="1"/>
  <c r="F54" i="1"/>
  <c r="F55" i="1" s="1"/>
  <c r="E53" i="1"/>
  <c r="D53" i="1"/>
  <c r="C53" i="1"/>
  <c r="F49" i="1"/>
  <c r="F48" i="1"/>
  <c r="E41" i="1"/>
  <c r="F41" i="1" s="1"/>
  <c r="D41" i="1"/>
  <c r="C41" i="1"/>
  <c r="D43" i="1"/>
  <c r="C40" i="1"/>
  <c r="D40" i="1" s="1"/>
  <c r="E40" i="1" s="1"/>
  <c r="E37" i="1"/>
  <c r="D37" i="1"/>
  <c r="C37" i="1"/>
  <c r="B36" i="1"/>
  <c r="F36" i="1" s="1"/>
  <c r="B15" i="1"/>
  <c r="F30" i="1"/>
  <c r="F29" i="1"/>
  <c r="F28" i="1"/>
  <c r="F27" i="1"/>
  <c r="F26" i="1"/>
  <c r="F22" i="1"/>
  <c r="F21" i="1"/>
  <c r="F20" i="1"/>
  <c r="F19" i="1"/>
  <c r="F18" i="1"/>
  <c r="F17" i="1"/>
  <c r="F15" i="1"/>
  <c r="C7" i="1"/>
  <c r="E16" i="1"/>
  <c r="D16" i="1"/>
  <c r="C16" i="1"/>
  <c r="D25" i="1"/>
  <c r="E25" i="1" s="1"/>
  <c r="F4" i="1"/>
  <c r="B3" i="1"/>
  <c r="F3" i="1" s="1"/>
  <c r="F16" i="1" l="1"/>
  <c r="F25" i="1"/>
  <c r="F37" i="1"/>
  <c r="F42" i="1" s="1"/>
  <c r="F31" i="1"/>
  <c r="D7" i="1"/>
  <c r="E7" i="1" s="1"/>
  <c r="F53" i="1" l="1"/>
  <c r="F7" i="1"/>
  <c r="F9" i="1" s="1"/>
</calcChain>
</file>

<file path=xl/sharedStrings.xml><?xml version="1.0" encoding="utf-8"?>
<sst xmlns="http://schemas.openxmlformats.org/spreadsheetml/2006/main" count="46" uniqueCount="25">
  <si>
    <t>Cost</t>
  </si>
  <si>
    <t>Project 1</t>
  </si>
  <si>
    <t>Devices</t>
  </si>
  <si>
    <t>Software</t>
  </si>
  <si>
    <t>Benefits</t>
  </si>
  <si>
    <t>Less Lost Packages</t>
  </si>
  <si>
    <t>Project 2</t>
  </si>
  <si>
    <t>Annual Op Cost</t>
  </si>
  <si>
    <t>Auto Maintence</t>
  </si>
  <si>
    <t>App 1</t>
  </si>
  <si>
    <t>App 2</t>
  </si>
  <si>
    <t>App 3</t>
  </si>
  <si>
    <t>App 4</t>
  </si>
  <si>
    <t>App 5</t>
  </si>
  <si>
    <t>NPV</t>
  </si>
  <si>
    <t>Project 3</t>
  </si>
  <si>
    <t>Initial</t>
  </si>
  <si>
    <t>Savings</t>
  </si>
  <si>
    <t>Biz Size</t>
  </si>
  <si>
    <t>Project 4</t>
  </si>
  <si>
    <t>New Revenue</t>
  </si>
  <si>
    <t>New Profit</t>
  </si>
  <si>
    <t>Only profitable at 50% reduction</t>
  </si>
  <si>
    <t>Based off current estimates</t>
  </si>
  <si>
    <t>But also need to consider normal replacement (for which clear info is not provided)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</si>
</sst>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167" fontId="0" fillId="0" borderId="0" xfId="0" applyNumberFormat="1"/>
    <xf numFmtId="8" fontId="0" fillId="0" borderId="0" xfId="0" applyNumberFormat="1"/>
    <xf numFmtId="9" fontId="0" fillId="0" borderId="0" xfId="0" applyNumberFormat="1"/>
    <xf numFmtId="0" fontId="2" fillId="0" borderId="0" xfId="0" applyFont="1"/>
    <xf numFmtId="9" fontId="0" fillId="0" borderId="0" xfId="2" applyFont="1"/>
    <xf numFmtId="167" fontId="5" fillId="0" borderId="0" xfId="1" applyNumberFormat="1" applyFont="1"/>
    <xf numFmtId="8" fontId="2" fillId="0" borderId="0" xfId="0" applyNumberFormat="1" applyFont="1"/>
    <xf numFmtId="0" fontId="4" fillId="0" borderId="1" xfId="0" applyFont="1" applyBorder="1"/>
    <xf numFmtId="0" fontId="0" fillId="0" borderId="1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37" workbookViewId="0">
      <selection activeCell="A46" sqref="A46:F46"/>
    </sheetView>
  </sheetViews>
  <sheetFormatPr defaultRowHeight="15" x14ac:dyDescent="0.25"/>
  <cols>
    <col min="1" max="1" width="18" customWidth="1"/>
    <col min="2" max="3" width="15.28515625" bestFit="1" customWidth="1"/>
    <col min="4" max="4" width="14.7109375" customWidth="1"/>
    <col min="5" max="5" width="17" customWidth="1"/>
    <col min="6" max="6" width="16.28515625" bestFit="1" customWidth="1"/>
  </cols>
  <sheetData>
    <row r="1" spans="1:6" ht="21" x14ac:dyDescent="0.35">
      <c r="A1" s="3" t="s">
        <v>1</v>
      </c>
    </row>
    <row r="2" spans="1:6" ht="18.75" x14ac:dyDescent="0.3">
      <c r="A2" s="2" t="s">
        <v>0</v>
      </c>
      <c r="B2">
        <v>2012</v>
      </c>
      <c r="C2">
        <v>2013</v>
      </c>
      <c r="D2">
        <v>2014</v>
      </c>
      <c r="E2">
        <v>2015</v>
      </c>
    </row>
    <row r="3" spans="1:6" x14ac:dyDescent="0.25">
      <c r="A3" t="s">
        <v>2</v>
      </c>
      <c r="B3" s="1">
        <f>100000*1000</f>
        <v>100000000</v>
      </c>
      <c r="F3" s="5">
        <f>B3/(1+0.15)^0</f>
        <v>100000000</v>
      </c>
    </row>
    <row r="4" spans="1:6" x14ac:dyDescent="0.25">
      <c r="A4" t="s">
        <v>3</v>
      </c>
      <c r="B4" s="1">
        <v>25000000</v>
      </c>
      <c r="F4" s="5">
        <f>B4/(1+0.15)^0</f>
        <v>25000000</v>
      </c>
    </row>
    <row r="6" spans="1:6" ht="18.75" x14ac:dyDescent="0.3">
      <c r="A6" s="2" t="s">
        <v>4</v>
      </c>
    </row>
    <row r="7" spans="1:6" x14ac:dyDescent="0.25">
      <c r="A7" t="s">
        <v>5</v>
      </c>
      <c r="B7" s="1"/>
      <c r="C7" s="1">
        <f>0.25*20000000</f>
        <v>5000000</v>
      </c>
      <c r="D7" s="4">
        <f>C7</f>
        <v>5000000</v>
      </c>
      <c r="E7" s="4">
        <f>D7</f>
        <v>5000000</v>
      </c>
      <c r="F7" s="5">
        <f>B7/(1+0.15)^0+C7/(1+0.15)^1+D7/(1+0.15)^2+E7/(1+0.15)^3</f>
        <v>11416125.585600397</v>
      </c>
    </row>
    <row r="8" spans="1:6" x14ac:dyDescent="0.25">
      <c r="F8" s="6"/>
    </row>
    <row r="9" spans="1:6" x14ac:dyDescent="0.25">
      <c r="A9" s="7" t="s">
        <v>14</v>
      </c>
      <c r="F9" s="10">
        <f>-F3-F4-F7</f>
        <v>-136416125.58560041</v>
      </c>
    </row>
    <row r="10" spans="1:6" x14ac:dyDescent="0.25">
      <c r="B10" t="s">
        <v>24</v>
      </c>
    </row>
    <row r="13" spans="1:6" ht="21" x14ac:dyDescent="0.35">
      <c r="A13" s="11" t="s">
        <v>6</v>
      </c>
      <c r="B13" s="12"/>
      <c r="C13" s="12"/>
      <c r="D13" s="12"/>
      <c r="E13" s="12"/>
      <c r="F13" s="12"/>
    </row>
    <row r="14" spans="1:6" ht="18.75" x14ac:dyDescent="0.3">
      <c r="A14" s="2" t="s">
        <v>0</v>
      </c>
      <c r="B14">
        <v>2012</v>
      </c>
      <c r="C14">
        <v>2013</v>
      </c>
      <c r="D14">
        <v>2014</v>
      </c>
      <c r="E14">
        <v>2015</v>
      </c>
    </row>
    <row r="15" spans="1:6" x14ac:dyDescent="0.25">
      <c r="A15" t="s">
        <v>2</v>
      </c>
      <c r="B15" s="1">
        <f>100000*1000</f>
        <v>100000000</v>
      </c>
      <c r="F15" s="5">
        <f>B15/(1+0.15)^0+C15/(1+0.15)^1+D15/(1+0.15)^2+E15/(1+0.15)^3</f>
        <v>100000000</v>
      </c>
    </row>
    <row r="16" spans="1:6" x14ac:dyDescent="0.25">
      <c r="A16" t="s">
        <v>7</v>
      </c>
      <c r="B16" s="1"/>
      <c r="C16" s="1">
        <f>100000*100</f>
        <v>10000000</v>
      </c>
      <c r="D16" s="1">
        <f>100000*100</f>
        <v>10000000</v>
      </c>
      <c r="E16" s="1">
        <f>100000*100</f>
        <v>10000000</v>
      </c>
      <c r="F16" s="5">
        <f>B16/(1+0.15)^0+C16/(1+0.15)^1+D16/(1+0.15)^2+E16/(1+0.15)^3</f>
        <v>22832251.171200793</v>
      </c>
    </row>
    <row r="17" spans="1:6" x14ac:dyDescent="0.25">
      <c r="A17" t="s">
        <v>3</v>
      </c>
      <c r="B17" s="1">
        <v>20000000</v>
      </c>
      <c r="C17" s="1"/>
      <c r="D17" s="1"/>
      <c r="F17" s="5">
        <f>B17/(1+0.15)^0+C17/(1+0.15)^1+D17/(1+0.15)^2+E17/(1+0.15)^3</f>
        <v>20000000</v>
      </c>
    </row>
    <row r="18" spans="1:6" x14ac:dyDescent="0.25">
      <c r="A18" t="s">
        <v>9</v>
      </c>
      <c r="B18" s="1">
        <v>5000000</v>
      </c>
      <c r="C18" s="1"/>
      <c r="D18" s="1"/>
      <c r="F18" s="5">
        <f t="shared" ref="F18:F22" si="0">B18/(1+0.15)^0+C18/(1+0.15)^1+D18/(1+0.15)^2+E18/(1+0.15)^3</f>
        <v>5000000</v>
      </c>
    </row>
    <row r="19" spans="1:6" x14ac:dyDescent="0.25">
      <c r="A19" t="s">
        <v>10</v>
      </c>
      <c r="B19" s="1">
        <v>5000000</v>
      </c>
      <c r="C19" s="1"/>
      <c r="D19" s="1"/>
      <c r="F19" s="5">
        <f t="shared" si="0"/>
        <v>5000000</v>
      </c>
    </row>
    <row r="20" spans="1:6" x14ac:dyDescent="0.25">
      <c r="A20" t="s">
        <v>11</v>
      </c>
      <c r="B20" s="1">
        <v>5000000</v>
      </c>
      <c r="C20" s="1"/>
      <c r="D20" s="1"/>
      <c r="F20" s="5">
        <f t="shared" si="0"/>
        <v>5000000</v>
      </c>
    </row>
    <row r="21" spans="1:6" x14ac:dyDescent="0.25">
      <c r="A21" t="s">
        <v>12</v>
      </c>
      <c r="B21" s="1">
        <v>5000000</v>
      </c>
      <c r="C21" s="1"/>
      <c r="D21" s="1"/>
      <c r="F21" s="5">
        <f t="shared" si="0"/>
        <v>5000000</v>
      </c>
    </row>
    <row r="22" spans="1:6" x14ac:dyDescent="0.25">
      <c r="A22" t="s">
        <v>13</v>
      </c>
      <c r="B22" s="1">
        <v>5000000</v>
      </c>
      <c r="C22" s="1"/>
      <c r="D22" s="1"/>
      <c r="F22" s="5">
        <f t="shared" si="0"/>
        <v>5000000</v>
      </c>
    </row>
    <row r="24" spans="1:6" ht="18.75" x14ac:dyDescent="0.3">
      <c r="A24" s="2" t="s">
        <v>4</v>
      </c>
    </row>
    <row r="25" spans="1:6" x14ac:dyDescent="0.25">
      <c r="A25" t="s">
        <v>8</v>
      </c>
      <c r="B25" s="1"/>
      <c r="C25" s="1">
        <v>10000000</v>
      </c>
      <c r="D25" s="4">
        <f>C25</f>
        <v>10000000</v>
      </c>
      <c r="E25" s="4">
        <f>D25</f>
        <v>10000000</v>
      </c>
      <c r="F25" s="5">
        <f t="shared" ref="F25:F30" si="1">B25/(1+0.15)^0+C25/(1+0.15)^1+D25/(1+0.15)^2+E25/(1+0.15)^3</f>
        <v>22832251.171200793</v>
      </c>
    </row>
    <row r="26" spans="1:6" x14ac:dyDescent="0.25">
      <c r="A26" t="s">
        <v>9</v>
      </c>
      <c r="B26" s="1"/>
      <c r="C26" s="1">
        <v>7500000</v>
      </c>
      <c r="D26" s="1">
        <v>7500000</v>
      </c>
      <c r="E26" s="1">
        <v>7500000</v>
      </c>
      <c r="F26" s="5">
        <f t="shared" si="1"/>
        <v>17124188.378400594</v>
      </c>
    </row>
    <row r="27" spans="1:6" x14ac:dyDescent="0.25">
      <c r="A27" t="s">
        <v>10</v>
      </c>
      <c r="B27" s="1"/>
      <c r="C27" s="1">
        <v>7500000</v>
      </c>
      <c r="D27" s="1">
        <v>7500000</v>
      </c>
      <c r="E27" s="1">
        <v>7500000</v>
      </c>
      <c r="F27" s="5">
        <f t="shared" si="1"/>
        <v>17124188.378400594</v>
      </c>
    </row>
    <row r="28" spans="1:6" x14ac:dyDescent="0.25">
      <c r="A28" t="s">
        <v>11</v>
      </c>
      <c r="B28" s="1"/>
      <c r="C28" s="1">
        <v>7500000</v>
      </c>
      <c r="D28" s="1">
        <v>7500000</v>
      </c>
      <c r="E28" s="1">
        <v>7500000</v>
      </c>
      <c r="F28" s="5">
        <f t="shared" si="1"/>
        <v>17124188.378400594</v>
      </c>
    </row>
    <row r="29" spans="1:6" x14ac:dyDescent="0.25">
      <c r="A29" t="s">
        <v>12</v>
      </c>
      <c r="B29" s="1"/>
      <c r="C29" s="1">
        <v>7500000</v>
      </c>
      <c r="D29" s="1">
        <v>7500000</v>
      </c>
      <c r="E29" s="1">
        <v>7500000</v>
      </c>
      <c r="F29" s="5">
        <f t="shared" si="1"/>
        <v>17124188.378400594</v>
      </c>
    </row>
    <row r="30" spans="1:6" x14ac:dyDescent="0.25">
      <c r="A30" t="s">
        <v>13</v>
      </c>
      <c r="C30" s="1">
        <v>7500000</v>
      </c>
      <c r="D30" s="1">
        <v>7500000</v>
      </c>
      <c r="E30" s="1">
        <v>7500000</v>
      </c>
      <c r="F30" s="5">
        <f t="shared" si="1"/>
        <v>17124188.378400594</v>
      </c>
    </row>
    <row r="31" spans="1:6" x14ac:dyDescent="0.25">
      <c r="A31" s="7" t="s">
        <v>14</v>
      </c>
      <c r="F31" s="10">
        <f>-SUM(F15:F22)+SUM(F25:F30)</f>
        <v>-59379058.107997045</v>
      </c>
    </row>
    <row r="34" spans="1:10" ht="21" x14ac:dyDescent="0.35">
      <c r="A34" s="11" t="s">
        <v>15</v>
      </c>
      <c r="B34" s="12"/>
      <c r="C34" s="12"/>
      <c r="D34" s="12"/>
      <c r="E34" s="12"/>
      <c r="F34" s="12"/>
    </row>
    <row r="35" spans="1:10" ht="18.75" x14ac:dyDescent="0.3">
      <c r="A35" s="2" t="s">
        <v>0</v>
      </c>
      <c r="B35">
        <v>2012</v>
      </c>
      <c r="C35">
        <v>2013</v>
      </c>
      <c r="D35">
        <v>2014</v>
      </c>
      <c r="E35">
        <v>2015</v>
      </c>
    </row>
    <row r="36" spans="1:10" x14ac:dyDescent="0.25">
      <c r="A36" t="s">
        <v>16</v>
      </c>
      <c r="B36" s="1">
        <f>20000000</f>
        <v>20000000</v>
      </c>
      <c r="F36" s="5">
        <f>B36/(1+0.15)^0+C36/(1+0.15)^1+D36/(1+0.15)^2+E36/(1+0.15)^3</f>
        <v>20000000</v>
      </c>
    </row>
    <row r="37" spans="1:10" x14ac:dyDescent="0.25">
      <c r="A37" t="s">
        <v>7</v>
      </c>
      <c r="B37" s="1"/>
      <c r="C37" s="1">
        <f>500000</f>
        <v>500000</v>
      </c>
      <c r="D37" s="1">
        <f>500000</f>
        <v>500000</v>
      </c>
      <c r="E37" s="1">
        <f>500000</f>
        <v>500000</v>
      </c>
      <c r="F37" s="5">
        <f>B37/(1+0.15)^0+C37/(1+0.15)^1+D37/(1+0.15)^2+E37/(1+0.15)^3</f>
        <v>1141612.5585600396</v>
      </c>
    </row>
    <row r="39" spans="1:10" ht="18.75" x14ac:dyDescent="0.3">
      <c r="A39" s="2" t="s">
        <v>4</v>
      </c>
    </row>
    <row r="40" spans="1:10" x14ac:dyDescent="0.25">
      <c r="A40" t="s">
        <v>18</v>
      </c>
      <c r="B40" s="9">
        <v>500000000</v>
      </c>
      <c r="C40" s="9">
        <f>B40*1.1</f>
        <v>550000000</v>
      </c>
      <c r="D40" s="9">
        <f>C40*1.1</f>
        <v>605000000</v>
      </c>
      <c r="E40" s="9">
        <f>D40*1.1</f>
        <v>665500000</v>
      </c>
      <c r="F40" s="5"/>
      <c r="J40" s="8"/>
    </row>
    <row r="41" spans="1:10" x14ac:dyDescent="0.25">
      <c r="A41" t="s">
        <v>17</v>
      </c>
      <c r="C41" s="1">
        <f>0.02*C40</f>
        <v>11000000</v>
      </c>
      <c r="D41" s="1">
        <f>0.02*D40</f>
        <v>12100000</v>
      </c>
      <c r="E41" s="1">
        <f>0.02*E40</f>
        <v>13310000</v>
      </c>
      <c r="F41" s="5">
        <f t="shared" ref="F41" si="2">B41/(1+0.15)^0+C41/(1+0.15)^1+D41/(1+0.15)^2+E41/(1+0.15)^3</f>
        <v>27466096.819265231</v>
      </c>
    </row>
    <row r="42" spans="1:10" x14ac:dyDescent="0.25">
      <c r="A42" s="7" t="s">
        <v>14</v>
      </c>
      <c r="F42" s="10">
        <f>-SUM(F36:F37)+SUM(F40:F41)</f>
        <v>6324484.2607051916</v>
      </c>
    </row>
    <row r="43" spans="1:10" x14ac:dyDescent="0.25">
      <c r="B43" t="s">
        <v>17</v>
      </c>
      <c r="D43" s="8">
        <f>10000000/500000000</f>
        <v>0.02</v>
      </c>
    </row>
    <row r="44" spans="1:10" x14ac:dyDescent="0.25">
      <c r="B44" t="s">
        <v>23</v>
      </c>
    </row>
    <row r="46" spans="1:10" ht="21" x14ac:dyDescent="0.35">
      <c r="A46" s="11" t="s">
        <v>19</v>
      </c>
      <c r="B46" s="12"/>
      <c r="C46" s="12"/>
      <c r="D46" s="12"/>
      <c r="E46" s="12"/>
      <c r="F46" s="12"/>
    </row>
    <row r="47" spans="1:10" ht="18.75" x14ac:dyDescent="0.3">
      <c r="A47" s="2" t="s">
        <v>0</v>
      </c>
      <c r="B47">
        <v>2012</v>
      </c>
      <c r="C47">
        <v>2013</v>
      </c>
      <c r="D47">
        <v>2014</v>
      </c>
      <c r="E47">
        <v>2015</v>
      </c>
    </row>
    <row r="48" spans="1:10" x14ac:dyDescent="0.25">
      <c r="A48" t="s">
        <v>16</v>
      </c>
      <c r="B48" s="1">
        <f>75000000</f>
        <v>75000000</v>
      </c>
      <c r="F48" s="5">
        <f>B48/(1+0.15)^0+C48/(1+0.15)^1+D48/(1+0.15)^2+E48/(1+0.15)^3</f>
        <v>75000000</v>
      </c>
    </row>
    <row r="49" spans="1:6" x14ac:dyDescent="0.25">
      <c r="A49" t="s">
        <v>7</v>
      </c>
      <c r="B49" s="1"/>
      <c r="C49" s="1">
        <v>2000000</v>
      </c>
      <c r="D49" s="1">
        <v>2000000</v>
      </c>
      <c r="E49" s="1">
        <v>2000000</v>
      </c>
      <c r="F49" s="5">
        <f>B49/(1+0.15)^0+C49/(1+0.15)^1+D49/(1+0.15)^2+E49/(1+0.15)^3</f>
        <v>4566450.2342401585</v>
      </c>
    </row>
    <row r="51" spans="1:6" ht="18.75" x14ac:dyDescent="0.3">
      <c r="A51" s="2" t="s">
        <v>4</v>
      </c>
    </row>
    <row r="52" spans="1:6" x14ac:dyDescent="0.25">
      <c r="A52" t="s">
        <v>20</v>
      </c>
      <c r="B52" s="9"/>
      <c r="C52" s="9">
        <v>250000000</v>
      </c>
      <c r="D52" s="9">
        <v>250000000</v>
      </c>
      <c r="E52" s="9">
        <v>250000000</v>
      </c>
      <c r="F52" s="5"/>
    </row>
    <row r="53" spans="1:6" x14ac:dyDescent="0.25">
      <c r="A53" t="s">
        <v>21</v>
      </c>
      <c r="C53" s="1">
        <f>C52*0.1</f>
        <v>25000000</v>
      </c>
      <c r="D53" s="1">
        <f>D52*0.1</f>
        <v>25000000</v>
      </c>
      <c r="E53" s="1">
        <f>E52*0.1</f>
        <v>25000000</v>
      </c>
      <c r="F53" s="5">
        <f t="shared" ref="F53:F54" si="3">B53/(1+0.15)^0+C53/(1+0.15)^1+D53/(1+0.15)^2+E53/(1+0.15)^3</f>
        <v>57080627.928001978</v>
      </c>
    </row>
    <row r="54" spans="1:6" x14ac:dyDescent="0.25">
      <c r="A54" t="s">
        <v>5</v>
      </c>
      <c r="C54" s="1">
        <f>20000000*0.5</f>
        <v>10000000</v>
      </c>
      <c r="D54" s="1">
        <f>20000000*0.5</f>
        <v>10000000</v>
      </c>
      <c r="E54" s="1">
        <f>20000000*0.5</f>
        <v>10000000</v>
      </c>
      <c r="F54" s="5">
        <f t="shared" si="3"/>
        <v>22832251.171200793</v>
      </c>
    </row>
    <row r="55" spans="1:6" x14ac:dyDescent="0.25">
      <c r="A55" s="7" t="s">
        <v>14</v>
      </c>
      <c r="F55" s="10">
        <f>-SUM(F48:F49)+SUM(F52:F54)</f>
        <v>346428.86496260762</v>
      </c>
    </row>
    <row r="56" spans="1:6" x14ac:dyDescent="0.25">
      <c r="B56" t="s">
        <v>22</v>
      </c>
    </row>
  </sheetData>
  <pageMargins left="0.7" right="0.7" top="0.75" bottom="0.7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Plasmeier</dc:creator>
  <cp:lastModifiedBy>Michael Plasmeier</cp:lastModifiedBy>
  <cp:lastPrinted>2012-03-11T21:26:54Z</cp:lastPrinted>
  <dcterms:created xsi:type="dcterms:W3CDTF">2012-03-11T21:02:02Z</dcterms:created>
  <dcterms:modified xsi:type="dcterms:W3CDTF">2012-03-11T21:26:55Z</dcterms:modified>
</cp:coreProperties>
</file>